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activeTab="9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  <sheet name="СПб (2019)" sheetId="12" r:id="rId9"/>
    <sheet name="ЛО (2019)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9" hidden="1">'ЛО (2019)'!$B$8:$D$8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8" hidden="1">'СПб (2019)'!$B$8:$D$8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B8" i="13"/>
  <c r="B7"/>
  <c r="B5"/>
  <c r="D16" l="1"/>
  <c r="D14"/>
  <c r="D13"/>
  <c r="D16" i="12"/>
  <c r="D14"/>
  <c r="D13"/>
  <c r="D12" l="1"/>
  <c r="B8"/>
  <c r="B7"/>
  <c r="B6"/>
  <c r="B5"/>
  <c r="D19" i="13"/>
  <c r="B19"/>
  <c r="D12"/>
  <c r="D19" i="12"/>
  <c r="B19"/>
  <c r="D16" i="10"/>
  <c r="D14"/>
  <c r="D15" s="1"/>
  <c r="D12"/>
  <c r="D15" i="13" l="1"/>
  <c r="C19" s="1"/>
  <c r="D15" i="12"/>
  <c r="C19" s="1"/>
  <c r="D16" i="11"/>
  <c r="D15" s="1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<sst xmlns="http://schemas.openxmlformats.org/spreadsheetml/2006/main" count="220" uniqueCount="29">
  <si>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</si>
  <si>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</si>
  <si>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</si>
  <si>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</si>
  <si>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</si>
  <si>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</si>
  <si>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</si>
  <si>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</si>
  <si>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</si>
  <si>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</si>
  <si>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</si>
  <si>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</si>
  <si>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</si>
  <si>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</si>
  <si>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</si>
  <si>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</si>
  <si>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</si>
  <si>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</si>
  <si>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</si>
  <si>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</si>
  <si>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</si>
  <si>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</si>
  <si>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</si>
  <si>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</si>
  <si>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</si>
  <si>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</si>
  <si>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</si>
  <si>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</si>
  <si>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2019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</si>
</sst>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19/EE.NET.BAL.4.178_v.2.3_&#1043;&#1054;&#1044;%202019____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/2019/2019%20&#1075;&#1086;&#1076;/46EP.STX(v1.0)_&#1051;&#1054;_2019_&#1075;&#1086;&#1076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>
        <row r="8">
          <cell r="F8">
            <v>18874413.579999998</v>
          </cell>
        </row>
      </sheetData>
      <sheetData sheetId="5"/>
      <sheetData sheetId="6">
        <row r="19">
          <cell r="J19">
            <v>3051927</v>
          </cell>
        </row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H35">
            <v>1.6760000000002473</v>
          </cell>
          <cell r="I35">
            <v>19.598999999999972</v>
          </cell>
          <cell r="J35">
            <v>3504.1359999999836</v>
          </cell>
          <cell r="K35">
            <v>578.00599999999986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9 ЛЭ"/>
      <sheetName val="потери 2019"/>
      <sheetName val="Д-Р"/>
      <sheetName val="2019 ПСК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K73">
            <v>2.6815963905471949</v>
          </cell>
          <cell r="L73">
            <v>11003708.216109999</v>
          </cell>
          <cell r="M73">
            <v>13204449.85</v>
          </cell>
          <cell r="U73">
            <v>2.6821024914908898</v>
          </cell>
          <cell r="V73">
            <v>3663454.29</v>
          </cell>
          <cell r="W73">
            <v>4396145.1300000008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6">
          <cell r="H46">
            <v>0</v>
          </cell>
          <cell r="J46">
            <v>553.53728071679927</v>
          </cell>
          <cell r="K46">
            <v>812.35216693000154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37" t="s">
        <v>20</v>
      </c>
      <c r="C2" s="37"/>
      <c r="D2" s="37"/>
      <c r="E2" s="5"/>
      <c r="F2" s="5"/>
      <c r="G2" s="5"/>
    </row>
    <row r="4" spans="2:7">
      <c r="B4" s="3" t="s">
        <v>13</v>
      </c>
      <c r="C4" s="39" t="s">
        <v>0</v>
      </c>
      <c r="D4" s="39"/>
    </row>
    <row r="5" spans="2:7">
      <c r="B5" s="2">
        <v>0</v>
      </c>
      <c r="C5" s="40" t="s">
        <v>1</v>
      </c>
      <c r="D5" s="40"/>
    </row>
    <row r="6" spans="2:7">
      <c r="B6" s="6">
        <v>101.38144357632085</v>
      </c>
      <c r="C6" s="40" t="s">
        <v>11</v>
      </c>
      <c r="D6" s="40"/>
    </row>
    <row r="7" spans="2:7">
      <c r="B7" s="6">
        <v>3576.3141104497477</v>
      </c>
      <c r="C7" s="40" t="s">
        <v>3</v>
      </c>
      <c r="D7" s="40"/>
    </row>
    <row r="8" spans="2:7">
      <c r="B8" s="7">
        <v>0</v>
      </c>
      <c r="C8" s="40" t="s">
        <v>2</v>
      </c>
      <c r="D8" s="40"/>
    </row>
    <row r="10" spans="2:7" ht="33" customHeight="1">
      <c r="B10" s="41" t="s">
        <v>4</v>
      </c>
      <c r="C10" s="41"/>
      <c r="D10" s="41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G13" sqref="G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7" t="s">
        <v>27</v>
      </c>
      <c r="C2" s="37"/>
      <c r="D2" s="37"/>
      <c r="E2" s="5"/>
      <c r="F2" s="5"/>
      <c r="G2" s="5"/>
      <c r="H2" s="4"/>
    </row>
    <row r="4" spans="1:8">
      <c r="B4" s="28" t="s">
        <v>13</v>
      </c>
      <c r="C4" s="39" t="s">
        <v>0</v>
      </c>
      <c r="D4" s="39"/>
    </row>
    <row r="5" spans="1:8">
      <c r="B5" s="34">
        <f>'[4]Отпуск ЭЭ сет организациями'!$H$46</f>
        <v>0</v>
      </c>
      <c r="C5" s="40" t="s">
        <v>1</v>
      </c>
      <c r="D5" s="40"/>
    </row>
    <row r="6" spans="1:8">
      <c r="B6" s="29">
        <v>0</v>
      </c>
      <c r="C6" s="40" t="s">
        <v>11</v>
      </c>
      <c r="D6" s="40"/>
    </row>
    <row r="7" spans="1:8">
      <c r="B7" s="29">
        <f>'[4]Отпуск ЭЭ сет организациями'!$J$46</f>
        <v>553.53728071679927</v>
      </c>
      <c r="C7" s="40" t="s">
        <v>3</v>
      </c>
      <c r="D7" s="40"/>
    </row>
    <row r="8" spans="1:8">
      <c r="B8" s="29">
        <f>'[4]Отпуск ЭЭ сет организациями'!$K$46</f>
        <v>812.35216693000154</v>
      </c>
      <c r="C8" s="40" t="s">
        <v>2</v>
      </c>
      <c r="D8" s="40"/>
    </row>
    <row r="10" spans="1:8" ht="33" customHeight="1">
      <c r="B10" s="41" t="s">
        <v>4</v>
      </c>
      <c r="C10" s="41"/>
      <c r="D10" s="4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1365.8894476468008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'[3]потери 2019'!$U$73</f>
        <v>2.6821024914908898</v>
      </c>
    </row>
    <row r="14" spans="1:8">
      <c r="B14" s="9" t="s">
        <v>6</v>
      </c>
      <c r="C14" s="10" t="s">
        <v>17</v>
      </c>
      <c r="D14" s="36">
        <f>'[3]потери 2019'!$V$73/1000</f>
        <v>3663.4542900000001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732.69084000000066</v>
      </c>
    </row>
    <row r="16" spans="1:8" ht="48" customHeight="1">
      <c r="B16" s="9" t="s">
        <v>8</v>
      </c>
      <c r="C16" s="10" t="s">
        <v>17</v>
      </c>
      <c r="D16" s="36">
        <f>'[3]потери 2019'!$W$73/1000</f>
        <v>4396.1451300000008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3663.4542900000001</v>
      </c>
      <c r="C19" s="33">
        <f>D15</f>
        <v>732.69084000000066</v>
      </c>
      <c r="D19" s="33">
        <f>D16</f>
        <v>4396.1451300000008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7" t="s">
        <v>19</v>
      </c>
      <c r="C2" s="37"/>
      <c r="D2" s="37"/>
      <c r="E2" s="5"/>
      <c r="F2" s="5"/>
      <c r="G2" s="5"/>
      <c r="H2" s="4"/>
    </row>
    <row r="4" spans="1:8">
      <c r="B4" s="3" t="s">
        <v>13</v>
      </c>
      <c r="C4" s="39" t="s">
        <v>0</v>
      </c>
      <c r="D4" s="39"/>
    </row>
    <row r="5" spans="1:8">
      <c r="B5" s="2">
        <v>0</v>
      </c>
      <c r="C5" s="40" t="s">
        <v>1</v>
      </c>
      <c r="D5" s="40"/>
    </row>
    <row r="6" spans="1:8">
      <c r="B6" s="6">
        <v>0</v>
      </c>
      <c r="C6" s="40" t="s">
        <v>11</v>
      </c>
      <c r="D6" s="40"/>
    </row>
    <row r="7" spans="1:8">
      <c r="B7" s="6">
        <f>297716.09974128/1000</f>
        <v>297.71609974128</v>
      </c>
      <c r="C7" s="40" t="s">
        <v>3</v>
      </c>
      <c r="D7" s="40"/>
    </row>
    <row r="8" spans="1:8">
      <c r="B8" s="7">
        <v>0</v>
      </c>
      <c r="C8" s="40" t="s">
        <v>2</v>
      </c>
      <c r="D8" s="40"/>
    </row>
    <row r="10" spans="1:8" ht="33" customHeight="1">
      <c r="B10" s="41" t="s">
        <v>4</v>
      </c>
      <c r="C10" s="41"/>
      <c r="D10" s="4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37" t="s">
        <v>21</v>
      </c>
      <c r="C2" s="37"/>
      <c r="D2" s="37"/>
      <c r="E2" s="5"/>
      <c r="F2" s="5"/>
      <c r="G2" s="5"/>
    </row>
    <row r="4" spans="2:7">
      <c r="B4" s="21" t="s">
        <v>13</v>
      </c>
      <c r="C4" s="39" t="s">
        <v>0</v>
      </c>
      <c r="D4" s="39"/>
    </row>
    <row r="5" spans="2:7">
      <c r="B5" s="2">
        <v>0</v>
      </c>
      <c r="C5" s="40" t="s">
        <v>1</v>
      </c>
      <c r="D5" s="40"/>
    </row>
    <row r="6" spans="2:7">
      <c r="B6" s="6">
        <v>215.625</v>
      </c>
      <c r="C6" s="40" t="s">
        <v>11</v>
      </c>
      <c r="D6" s="40"/>
    </row>
    <row r="7" spans="2:7">
      <c r="B7" s="6">
        <v>3643.2730000000001</v>
      </c>
      <c r="C7" s="40" t="s">
        <v>3</v>
      </c>
      <c r="D7" s="40"/>
    </row>
    <row r="8" spans="2:7">
      <c r="B8" s="7">
        <v>0</v>
      </c>
      <c r="C8" s="40" t="s">
        <v>2</v>
      </c>
      <c r="D8" s="40"/>
    </row>
    <row r="10" spans="2:7" ht="33" customHeight="1">
      <c r="B10" s="41" t="s">
        <v>4</v>
      </c>
      <c r="C10" s="41"/>
      <c r="D10" s="41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7" t="s">
        <v>22</v>
      </c>
      <c r="C2" s="37"/>
      <c r="D2" s="37"/>
      <c r="E2" s="5"/>
      <c r="F2" s="5"/>
      <c r="G2" s="5"/>
      <c r="H2" s="4"/>
    </row>
    <row r="4" spans="1:8">
      <c r="B4" s="21" t="s">
        <v>13</v>
      </c>
      <c r="C4" s="39" t="s">
        <v>0</v>
      </c>
      <c r="D4" s="39"/>
    </row>
    <row r="5" spans="1:8">
      <c r="B5" s="2">
        <v>0</v>
      </c>
      <c r="C5" s="40" t="s">
        <v>1</v>
      </c>
      <c r="D5" s="40"/>
    </row>
    <row r="6" spans="1:8">
      <c r="B6" s="6">
        <v>0</v>
      </c>
      <c r="C6" s="40" t="s">
        <v>11</v>
      </c>
      <c r="D6" s="40"/>
    </row>
    <row r="7" spans="1:8">
      <c r="B7" s="6">
        <v>538.072</v>
      </c>
      <c r="C7" s="40" t="s">
        <v>3</v>
      </c>
      <c r="D7" s="40"/>
    </row>
    <row r="8" spans="1:8">
      <c r="B8" s="7">
        <v>0</v>
      </c>
      <c r="C8" s="40" t="s">
        <v>2</v>
      </c>
      <c r="D8" s="40"/>
    </row>
    <row r="10" spans="1:8" ht="33" customHeight="1">
      <c r="B10" s="41" t="s">
        <v>4</v>
      </c>
      <c r="C10" s="41"/>
      <c r="D10" s="4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7" t="s">
        <v>25</v>
      </c>
      <c r="C2" s="37"/>
      <c r="D2" s="37"/>
      <c r="E2" s="5"/>
      <c r="F2" s="5"/>
      <c r="G2" s="5"/>
    </row>
    <row r="4" spans="2:8">
      <c r="B4" s="22" t="s">
        <v>13</v>
      </c>
      <c r="C4" s="39" t="s">
        <v>0</v>
      </c>
      <c r="D4" s="39"/>
    </row>
    <row r="5" spans="2:8">
      <c r="B5" s="7">
        <v>3.5609999999999999</v>
      </c>
      <c r="C5" s="40" t="s">
        <v>1</v>
      </c>
      <c r="D5" s="40"/>
    </row>
    <row r="6" spans="2:8">
      <c r="B6" s="7">
        <v>16.666</v>
      </c>
      <c r="C6" s="40" t="s">
        <v>11</v>
      </c>
      <c r="D6" s="40"/>
    </row>
    <row r="7" spans="2:8">
      <c r="B7" s="7">
        <v>3483.7460000000001</v>
      </c>
      <c r="C7" s="40" t="s">
        <v>3</v>
      </c>
      <c r="D7" s="40"/>
    </row>
    <row r="8" spans="2:8">
      <c r="B8" s="7">
        <v>0</v>
      </c>
      <c r="C8" s="40" t="s">
        <v>2</v>
      </c>
      <c r="D8" s="40"/>
    </row>
    <row r="10" spans="2:8" ht="33" customHeight="1">
      <c r="B10" s="41" t="s">
        <v>4</v>
      </c>
      <c r="C10" s="41"/>
      <c r="D10" s="41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7" t="s">
        <v>24</v>
      </c>
      <c r="C2" s="37"/>
      <c r="D2" s="37"/>
      <c r="E2" s="5"/>
      <c r="F2" s="5"/>
      <c r="G2" s="5"/>
      <c r="H2" s="4"/>
    </row>
    <row r="4" spans="1:8">
      <c r="B4" s="22" t="s">
        <v>13</v>
      </c>
      <c r="C4" s="39" t="s">
        <v>0</v>
      </c>
      <c r="D4" s="39"/>
    </row>
    <row r="5" spans="1:8">
      <c r="B5" s="25">
        <v>886.98199999999997</v>
      </c>
      <c r="C5" s="40" t="s">
        <v>1</v>
      </c>
      <c r="D5" s="40"/>
    </row>
    <row r="6" spans="1:8">
      <c r="B6" s="6">
        <v>0</v>
      </c>
      <c r="C6" s="40" t="s">
        <v>11</v>
      </c>
      <c r="D6" s="40"/>
    </row>
    <row r="7" spans="1:8">
      <c r="B7" s="6">
        <v>119.655</v>
      </c>
      <c r="C7" s="40" t="s">
        <v>3</v>
      </c>
      <c r="D7" s="40"/>
    </row>
    <row r="8" spans="1:8">
      <c r="B8" s="7">
        <v>0</v>
      </c>
      <c r="C8" s="40" t="s">
        <v>2</v>
      </c>
      <c r="D8" s="40"/>
    </row>
    <row r="10" spans="1:8" ht="33" customHeight="1">
      <c r="B10" s="41" t="s">
        <v>4</v>
      </c>
      <c r="C10" s="41"/>
      <c r="D10" s="4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7" t="s">
        <v>26</v>
      </c>
      <c r="C2" s="37"/>
      <c r="D2" s="37"/>
      <c r="E2" s="5"/>
      <c r="F2" s="5"/>
      <c r="G2" s="5"/>
    </row>
    <row r="4" spans="2:8">
      <c r="B4" s="27" t="s">
        <v>13</v>
      </c>
      <c r="C4" s="39" t="s">
        <v>0</v>
      </c>
      <c r="D4" s="39"/>
    </row>
    <row r="5" spans="2:8">
      <c r="B5" s="29">
        <v>1.6930000000011205</v>
      </c>
      <c r="C5" s="40" t="s">
        <v>1</v>
      </c>
      <c r="D5" s="40"/>
    </row>
    <row r="6" spans="2:8">
      <c r="B6" s="29">
        <v>18.884000000000015</v>
      </c>
      <c r="C6" s="40" t="s">
        <v>11</v>
      </c>
      <c r="D6" s="40"/>
    </row>
    <row r="7" spans="2:8">
      <c r="B7" s="29">
        <v>3033.8910000000114</v>
      </c>
      <c r="C7" s="40" t="s">
        <v>3</v>
      </c>
      <c r="D7" s="40"/>
    </row>
    <row r="8" spans="2:8">
      <c r="B8" s="29">
        <v>259.63500000000022</v>
      </c>
      <c r="C8" s="40" t="s">
        <v>2</v>
      </c>
      <c r="D8" s="40"/>
    </row>
    <row r="10" spans="2:8" ht="33" customHeight="1">
      <c r="B10" s="41" t="s">
        <v>4</v>
      </c>
      <c r="C10" s="41"/>
      <c r="D10" s="41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0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1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1">
        <f>D16-D14</f>
        <v>1432.183860000001</v>
      </c>
    </row>
    <row r="16" spans="2:8" ht="48" customHeight="1">
      <c r="B16" s="9" t="s">
        <v>8</v>
      </c>
      <c r="C16" s="10" t="s">
        <v>17</v>
      </c>
      <c r="D16" s="31">
        <f>'[1]потери 2018'!$M$73/1000</f>
        <v>9388.760690000001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7956.57683</v>
      </c>
      <c r="C19" s="33">
        <f>D15</f>
        <v>1432.183860000001</v>
      </c>
      <c r="D19" s="33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7" t="s">
        <v>27</v>
      </c>
      <c r="C2" s="37"/>
      <c r="D2" s="37"/>
      <c r="E2" s="5"/>
      <c r="F2" s="5"/>
      <c r="G2" s="5"/>
      <c r="H2" s="4"/>
    </row>
    <row r="4" spans="1:8">
      <c r="B4" s="27" t="s">
        <v>13</v>
      </c>
      <c r="C4" s="39" t="s">
        <v>0</v>
      </c>
      <c r="D4" s="39"/>
    </row>
    <row r="5" spans="1:8">
      <c r="B5" s="34">
        <v>2488.067</v>
      </c>
      <c r="C5" s="40" t="s">
        <v>1</v>
      </c>
      <c r="D5" s="40"/>
    </row>
    <row r="6" spans="1:8">
      <c r="B6" s="29">
        <v>0</v>
      </c>
      <c r="C6" s="40" t="s">
        <v>11</v>
      </c>
      <c r="D6" s="40"/>
    </row>
    <row r="7" spans="1:8">
      <c r="B7" s="29">
        <v>359.363</v>
      </c>
      <c r="C7" s="40" t="s">
        <v>3</v>
      </c>
      <c r="D7" s="40"/>
    </row>
    <row r="8" spans="1:8">
      <c r="B8" s="29">
        <v>55.186999999999998</v>
      </c>
      <c r="C8" s="40" t="s">
        <v>2</v>
      </c>
      <c r="D8" s="40"/>
    </row>
    <row r="10" spans="1:8" ht="33" customHeight="1">
      <c r="B10" s="41" t="s">
        <v>4</v>
      </c>
      <c r="C10" s="41"/>
      <c r="D10" s="4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2.3876966096457095</v>
      </c>
    </row>
    <row r="14" spans="1:8">
      <c r="B14" s="9" t="s">
        <v>6</v>
      </c>
      <c r="C14" s="10" t="s">
        <v>17</v>
      </c>
      <c r="D14" s="36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1247.5023800000008</v>
      </c>
    </row>
    <row r="16" spans="1:8" ht="48" customHeight="1">
      <c r="B16" s="9" t="s">
        <v>8</v>
      </c>
      <c r="C16" s="10" t="s">
        <v>17</v>
      </c>
      <c r="D16" s="36">
        <f>'[1]потери 2018'!$W$73/1000</f>
        <v>8178.0711500000007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6930.5687699999999</v>
      </c>
      <c r="C19" s="33">
        <f>D15</f>
        <v>1247.5023800000008</v>
      </c>
      <c r="D19" s="33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G16" sqref="G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7" t="s">
        <v>28</v>
      </c>
      <c r="C2" s="37"/>
      <c r="D2" s="37"/>
      <c r="E2" s="5"/>
      <c r="F2" s="5"/>
      <c r="G2" s="5"/>
    </row>
    <row r="4" spans="2:8">
      <c r="B4" s="28" t="s">
        <v>13</v>
      </c>
      <c r="C4" s="39" t="s">
        <v>0</v>
      </c>
      <c r="D4" s="39"/>
    </row>
    <row r="5" spans="2:8">
      <c r="B5" s="29">
        <f>'[2]Баланс ЭЭ'!$H$35</f>
        <v>1.6760000000002473</v>
      </c>
      <c r="C5" s="40" t="s">
        <v>1</v>
      </c>
      <c r="D5" s="40"/>
    </row>
    <row r="6" spans="2:8">
      <c r="B6" s="29">
        <f>'[2]Баланс ЭЭ'!$I$35</f>
        <v>19.598999999999972</v>
      </c>
      <c r="C6" s="40" t="s">
        <v>11</v>
      </c>
      <c r="D6" s="40"/>
    </row>
    <row r="7" spans="2:8">
      <c r="B7" s="29">
        <f>'[2]Баланс ЭЭ'!$J$35</f>
        <v>3504.1359999999836</v>
      </c>
      <c r="C7" s="40" t="s">
        <v>3</v>
      </c>
      <c r="D7" s="40"/>
    </row>
    <row r="8" spans="2:8">
      <c r="B8" s="29">
        <f>'[2]Баланс ЭЭ'!$K$35</f>
        <v>578.00599999999986</v>
      </c>
      <c r="C8" s="40" t="s">
        <v>2</v>
      </c>
      <c r="D8" s="40"/>
    </row>
    <row r="10" spans="2:8" ht="33" customHeight="1">
      <c r="B10" s="41" t="s">
        <v>4</v>
      </c>
      <c r="C10" s="41"/>
      <c r="D10" s="41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4103.4169999999831</v>
      </c>
      <c r="H12"/>
    </row>
    <row r="13" spans="2:8" ht="57" customHeight="1">
      <c r="B13" s="9" t="s">
        <v>5</v>
      </c>
      <c r="C13" s="10" t="s">
        <v>12</v>
      </c>
      <c r="D13" s="30">
        <f>'[3]потери 2019'!$K$73</f>
        <v>2.6815963905471949</v>
      </c>
      <c r="H13"/>
    </row>
    <row r="14" spans="2:8" ht="21.75" customHeight="1">
      <c r="B14" s="9" t="s">
        <v>6</v>
      </c>
      <c r="C14" s="10" t="s">
        <v>17</v>
      </c>
      <c r="D14" s="31">
        <f>'[3]потери 2019'!$L$73/1000</f>
        <v>11003.708216109999</v>
      </c>
      <c r="H14"/>
    </row>
    <row r="15" spans="2:8">
      <c r="B15" s="9" t="s">
        <v>7</v>
      </c>
      <c r="C15" s="10" t="s">
        <v>17</v>
      </c>
      <c r="D15" s="31">
        <f>D16-D14</f>
        <v>2200.7416338900002</v>
      </c>
    </row>
    <row r="16" spans="2:8" ht="48" customHeight="1">
      <c r="B16" s="9" t="s">
        <v>8</v>
      </c>
      <c r="C16" s="10" t="s">
        <v>17</v>
      </c>
      <c r="D16" s="31">
        <f>'[3]потери 2019'!$M$73/1000</f>
        <v>13204.449849999999</v>
      </c>
    </row>
    <row r="17" spans="2:4" ht="60" customHeight="1">
      <c r="B17" s="38" t="s">
        <v>9</v>
      </c>
      <c r="C17" s="38"/>
      <c r="D17" s="3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11003.708216109999</v>
      </c>
      <c r="C19" s="33">
        <f>D15</f>
        <v>2200.7416338900002</v>
      </c>
      <c r="D19" s="33">
        <f>D16</f>
        <v>13204.449849999999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  <vt:lpstr>СПб (2019)</vt:lpstr>
      <vt:lpstr>ЛО (2019)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2020-03-02T11:57:49Z</dcterms:modified>
</cp:coreProperties>
</file>