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F69" i="1"/>
  <c r="F68"/>
  <c r="F51"/>
  <c r="F48"/>
  <c r="F32" l="1"/>
  <c r="F33" l="1"/>
  <c r="F26" l="1"/>
  <c r="F29"/>
  <c r="F41"/>
  <c r="F44" s="1"/>
  <c r="F42"/>
  <c r="F15"/>
  <c r="F21"/>
  <c r="F17"/>
  <c r="F31" l="1"/>
  <c r="F28"/>
  <c r="F34"/>
  <c r="F13"/>
  <c r="F12" l="1"/>
  <c r="F11" l="1"/>
  <c r="F19" s="1"/>
  <c r="F22" s="1"/>
  <c r="F35" l="1"/>
  <c r="F25" l="1"/>
  <c r="F38" s="1"/>
  <c r="F10" l="1"/>
</calcChain>
</file>

<file path=xl/sharedStrings.xml><?xml version="1.0" encoding="utf-8"?>
<sst xmlns="http://schemas.openxmlformats.org/spreadsheetml/2006/main" count="211" uniqueCount="139">
  <si>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</si>
  <si>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</si>
  <si>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</si>
  <si>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</si>
  <si>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</si>
  <si>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</si>
  <si>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</si>
  <si>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</si>
  <si>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</si>
  <si>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</si>
  <si>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</si>
  <si>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</si>
  <si>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</si>
  <si>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</si>
  <si>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</si>
  <si>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</si>
  <si>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</si>
  <si>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</si>
  <si>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</si>
  <si>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</si>
  <si>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</si>
  <si>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</si>
  <si>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</si>
  <si>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</si>
  <si>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</si>
  <si>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</si>
  <si>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</si>
  <si>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</si>
  <si>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</si>
  <si>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</si>
  <si>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</si>
  <si>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</si>
  <si>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</si>
  <si>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</si>
  <si>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</si>
  <si>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</si>
  <si>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</si>
  <si>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</si>
  <si>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</si>
  <si>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</si>
  <si>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</si>
  <si>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</si>
  <si>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</si>
  <si>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</si>
  <si>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</si>
  <si>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</si>
  <si>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</si>
  <si>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</si>
  <si>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</si>
  <si>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</si>
  <si>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</si>
  <si>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</si>
  <si>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</si>
  <si>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</si>
  <si>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</si>
  <si>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</si>
  <si>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</si>
  <si>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</si>
  <si>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</si>
  <si>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</si>
  <si>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</si>
  <si>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</si>
  <si>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</si>
  <si>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</si>
  <si>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</si>
  <si>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</si>
  <si>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</si>
  <si>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</si>
  <si>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</si>
  <si>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</si>
  <si>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</si>
  <si>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</si>
  <si>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</si>
  <si>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</si>
  <si>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</si>
  <si>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</si>
  <si>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</si>
  <si>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</si>
  <si>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</si>
  <si>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</si>
  <si>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</si>
  <si>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</si>
  <si>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</si>
  <si>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</si>
  <si>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</si>
  <si>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</si>
  <si>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</si>
  <si>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</si>
  <si>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</si>
  <si>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</si>
  <si>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</si>
  <si>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</si>
  <si>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</si>
  <si>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</si>
  <si>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</si>
  <si>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</si>
  <si>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</si>
  <si>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</si>
  <si>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</si>
  <si>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</si>
  <si>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</si>
  <si>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</si>
  <si>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</si>
  <si>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</si>
  <si>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</si>
  <si>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</si>
  <si>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</si>
  <si>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</si>
  <si>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</si>
  <si>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</si>
  <si>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</si>
  <si>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</si>
  <si>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</si>
  <si>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</si>
  <si>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</si>
  <si>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</si>
  <si>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</si>
  <si>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</si>
  <si>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</si>
  <si>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</si>
  <si>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</si>
  <si>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</si>
  <si>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</si>
  <si>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</si>
  <si>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</si>
  <si>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</si>
  <si>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</si>
  <si>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</si>
  <si>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</si>
  <si>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</si>
  <si>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</si>
  <si>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</si>
  <si>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</si>
  <si>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</si>
  <si>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</si>
  <si>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н/д</t>
  </si>
  <si>
    <t>Долгосрочный период регулирования: 2021 - 2025 гг.</t>
  </si>
  <si>
    <t>план 2022 год</t>
  </si>
  <si>
    <t>факт 2022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</si>
</sst>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2" fillId="0" borderId="0" xfId="0" applyNumberFormat="1" applyFont="1"/>
    <xf numFmtId="165" fontId="3" fillId="0" borderId="4" xfId="1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8;&#1090;&#1086;&#1075;&#1080;/2022/EE.NET.CALC.QV.4.178(v.5.7.5)%20_%20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59;&#1045;/&#1052;&#1086;&#1097;&#1085;&#1086;&#1089;&#1090;&#1100;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.%20&#1048;&#1053;&#1042;&#1045;&#1057;&#1058;&#1050;&#1040;/&#1054;&#1090;&#1095;&#1077;&#1090;&#1099;/2022/4%20&#1082;&#1074;%202022/&#1057;&#1055;&#1073;%204%20&#1082;&#1074;%202022/H0213_1087847012021_&#1059;&#1053;&#106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одержание"/>
      <sheetName val="Себестоимость (счет 20)"/>
      <sheetName val="Себестоимость (счет 23)"/>
      <sheetName val="Себестоимость (счет 25)"/>
      <sheetName val="Себестоимость (счет 26)"/>
      <sheetName val="Себестоимость (счет 44)"/>
      <sheetName val="Себестоимость (счет Х1)"/>
      <sheetName val="Себестоимость (счет Х2)"/>
      <sheetName val="Себестоимость (счет Х3)"/>
      <sheetName val="Расходы из прибыли (91 счет)"/>
      <sheetName val="Выручка"/>
      <sheetName val="Фин. результат"/>
      <sheetName val="Всего расходы"/>
      <sheetName val="Оплата труда ПП"/>
      <sheetName val="Расчет АО"/>
      <sheetName val="Расчет средней стоимости"/>
      <sheetName val="П 2.1"/>
      <sheetName val="П 2.2"/>
      <sheetName val="Оплата услуг за передачу э.э."/>
      <sheetName val="Оплата потерь э.э."/>
      <sheetName val="Оплата услуг по сетям ЕНЭС"/>
      <sheetName val="Отчетность МУ-585 табл.1.3"/>
      <sheetName val="Отчетность М-585 табл. 1.6"/>
      <sheetName val="Расчет значения инд. исп-ти"/>
      <sheetName val="Расчет показателя качества ТП"/>
      <sheetName val="Данные о прекращении подачи э.э"/>
      <sheetName val="Расчет saidi, saifi"/>
      <sheetName val="Реестр обосновывающих данных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6">
          <cell r="J16">
            <v>150850.03672319537</v>
          </cell>
        </row>
        <row r="17">
          <cell r="J17">
            <v>5811.8216931953903</v>
          </cell>
        </row>
        <row r="34">
          <cell r="J34">
            <v>145038.21502999999</v>
          </cell>
        </row>
        <row r="38">
          <cell r="J38">
            <v>54899.187494536993</v>
          </cell>
        </row>
        <row r="78">
          <cell r="J78">
            <v>1749.11489655079</v>
          </cell>
        </row>
        <row r="127">
          <cell r="J127">
            <v>347435.64886869013</v>
          </cell>
        </row>
        <row r="132">
          <cell r="J132">
            <v>1853.6385500000001</v>
          </cell>
        </row>
        <row r="136">
          <cell r="J136">
            <v>37498.491528698185</v>
          </cell>
        </row>
        <row r="141">
          <cell r="J141">
            <v>57061.852120612602</v>
          </cell>
        </row>
        <row r="171">
          <cell r="J171">
            <v>4260.7519093149995</v>
          </cell>
        </row>
        <row r="188">
          <cell r="J188">
            <v>10024.934698047331</v>
          </cell>
        </row>
        <row r="226">
          <cell r="J226">
            <v>26728.761738883968</v>
          </cell>
        </row>
        <row r="229">
          <cell r="J229">
            <v>5345.7523477767936</v>
          </cell>
        </row>
        <row r="233">
          <cell r="J233">
            <v>17511.309939302886</v>
          </cell>
        </row>
        <row r="235">
          <cell r="J235">
            <v>161462.31571541427</v>
          </cell>
        </row>
        <row r="240">
          <cell r="J240">
            <v>508897.96458410437</v>
          </cell>
        </row>
        <row r="241">
          <cell r="J241">
            <v>27457.990440000001</v>
          </cell>
        </row>
        <row r="246">
          <cell r="J246">
            <v>9634.9099999999744</v>
          </cell>
        </row>
      </sheetData>
      <sheetData sheetId="20"/>
      <sheetData sheetId="21"/>
      <sheetData sheetId="22"/>
      <sheetData sheetId="23">
        <row r="43">
          <cell r="L43">
            <v>0.25</v>
          </cell>
        </row>
        <row r="50">
          <cell r="L50">
            <v>5.58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</sheetNames>
    <sheetDataSet>
      <sheetData sheetId="0">
        <row r="24">
          <cell r="D24">
            <v>83315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21.246732899999998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115" zoomScaleNormal="115" workbookViewId="0">
      <selection activeCell="L13" sqref="L13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33" t="s">
        <v>71</v>
      </c>
      <c r="C1" s="33"/>
      <c r="D1" s="33"/>
      <c r="E1" s="33"/>
      <c r="F1" s="33"/>
      <c r="G1" s="33"/>
    </row>
    <row r="2" spans="2:8">
      <c r="B2" s="34" t="s">
        <v>72</v>
      </c>
      <c r="C2" s="34"/>
      <c r="D2" s="34"/>
      <c r="E2" s="34"/>
      <c r="F2" s="34"/>
      <c r="G2" s="34"/>
    </row>
    <row r="3" spans="2:8">
      <c r="B3" s="2" t="s">
        <v>133</v>
      </c>
      <c r="C3" s="2">
        <v>7802456200</v>
      </c>
      <c r="D3" s="2"/>
      <c r="E3" s="2"/>
      <c r="F3" s="2"/>
      <c r="G3" s="2"/>
    </row>
    <row r="4" spans="2:8">
      <c r="B4" s="2" t="s">
        <v>134</v>
      </c>
      <c r="C4" s="2">
        <v>780601001</v>
      </c>
      <c r="D4" s="2"/>
      <c r="E4" s="2"/>
      <c r="F4" s="2"/>
      <c r="G4" s="2"/>
    </row>
    <row r="5" spans="2:8">
      <c r="B5" s="1" t="s">
        <v>136</v>
      </c>
      <c r="C5" s="3"/>
    </row>
    <row r="6" spans="2:8" ht="15.75" thickBot="1">
      <c r="C6" s="3"/>
    </row>
    <row r="7" spans="2:8" ht="15.75" thickBot="1">
      <c r="B7" s="35" t="s">
        <v>0</v>
      </c>
      <c r="C7" s="35" t="s">
        <v>1</v>
      </c>
      <c r="D7" s="35" t="s">
        <v>2</v>
      </c>
      <c r="E7" s="37" t="s">
        <v>3</v>
      </c>
      <c r="F7" s="38"/>
      <c r="G7" s="35" t="s">
        <v>4</v>
      </c>
    </row>
    <row r="8" spans="2:8" ht="15.75" thickBot="1">
      <c r="B8" s="36"/>
      <c r="C8" s="36"/>
      <c r="D8" s="36"/>
      <c r="E8" s="4" t="s">
        <v>137</v>
      </c>
      <c r="F8" s="4" t="s">
        <v>138</v>
      </c>
      <c r="G8" s="36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6">
        <v>540228.47226362664</v>
      </c>
      <c r="F10" s="16">
        <f>'[1]Всего расходы'!$J$240</f>
        <v>508897.96458410437</v>
      </c>
      <c r="G10" s="8"/>
      <c r="H10" s="18"/>
    </row>
    <row r="11" spans="2:8" ht="15.75" thickBot="1">
      <c r="B11" s="9" t="s">
        <v>73</v>
      </c>
      <c r="C11" s="6" t="s">
        <v>10</v>
      </c>
      <c r="D11" s="7" t="s">
        <v>9</v>
      </c>
      <c r="E11" s="16">
        <v>342501.92999999993</v>
      </c>
      <c r="F11" s="16">
        <f>'[1]Всего расходы'!$J$127</f>
        <v>347435.64886869013</v>
      </c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6">
        <v>145689.54</v>
      </c>
      <c r="F12" s="16">
        <f>'[1]Всего расходы'!$J$16</f>
        <v>150850.03672319537</v>
      </c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6">
        <v>4426.59</v>
      </c>
      <c r="F13" s="16">
        <f>'[1]Всего расходы'!$J$17</f>
        <v>5811.8216931953903</v>
      </c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7"/>
      <c r="F14" s="16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6">
        <v>141262.95000000001</v>
      </c>
      <c r="F15" s="16">
        <f>'[1]Всего расходы'!$J$34</f>
        <v>145038.21502999999</v>
      </c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7"/>
      <c r="F16" s="16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6">
        <v>62075.03</v>
      </c>
      <c r="F17" s="16">
        <f>'[1]Всего расходы'!$J$38</f>
        <v>54899.187494536993</v>
      </c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7"/>
      <c r="F18" s="16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6">
        <v>134737.35999999996</v>
      </c>
      <c r="F19" s="16">
        <f>F11-F12-F17</f>
        <v>141686.42465095775</v>
      </c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7"/>
      <c r="F20" s="16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6">
        <v>1519.82</v>
      </c>
      <c r="F21" s="16">
        <f>'[1]Всего расходы'!$J$78</f>
        <v>1749.11489655079</v>
      </c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6">
        <v>133217.53999999995</v>
      </c>
      <c r="F22" s="16">
        <f>F19-F21</f>
        <v>139937.30975440695</v>
      </c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7"/>
      <c r="F23" s="16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7"/>
      <c r="F24" s="16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6">
        <v>165362.53226362669</v>
      </c>
      <c r="F25" s="16">
        <f>'[1]Всего расходы'!$J$235</f>
        <v>161462.31571541427</v>
      </c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6">
        <v>1434.39</v>
      </c>
      <c r="F26" s="16">
        <f>'[1]Всего расходы'!$J$132</f>
        <v>1853.6385500000001</v>
      </c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7"/>
      <c r="F27" s="16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6">
        <v>57767.06</v>
      </c>
      <c r="F28" s="16">
        <f>'[1]Всего расходы'!$J$141</f>
        <v>57061.852120612602</v>
      </c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6">
        <v>18870.809119999998</v>
      </c>
      <c r="F29" s="16">
        <f>'[1]Всего расходы'!$J$188</f>
        <v>10024.934698047331</v>
      </c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7"/>
      <c r="F30" s="16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6">
        <v>28941.590000000047</v>
      </c>
      <c r="F31" s="16">
        <f>'[1]Всего расходы'!$J$136</f>
        <v>37498.491528698185</v>
      </c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6">
        <v>26728.761738883961</v>
      </c>
      <c r="F32" s="16">
        <f>'[1]Всего расходы'!$J$226</f>
        <v>26728.761738883968</v>
      </c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6">
        <v>6682.1904347209902</v>
      </c>
      <c r="F33" s="16">
        <f>'[1]Всего расходы'!$J$229</f>
        <v>5345.7523477767936</v>
      </c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6">
        <v>4056.8045599999996</v>
      </c>
      <c r="F34" s="16">
        <f>'[1]Всего расходы'!$J$171</f>
        <v>4260.7519093149995</v>
      </c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6">
        <v>20700.036499999998</v>
      </c>
      <c r="F35" s="16">
        <f>'[1]Всего расходы'!$J$233</f>
        <v>17511.309939302886</v>
      </c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7"/>
      <c r="F36" s="16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7"/>
      <c r="F37" s="16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6">
        <v>27563.116844742686</v>
      </c>
      <c r="F38" s="16">
        <f>F25-F26-F28-F29-F31-F32-F33-F34-F35</f>
        <v>1176.8228827774947</v>
      </c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6">
        <v>29343.399999999998</v>
      </c>
      <c r="F39" s="21"/>
      <c r="G39" s="15"/>
    </row>
    <row r="40" spans="2:7" ht="26.25" thickBot="1">
      <c r="B40" s="5" t="s">
        <v>48</v>
      </c>
      <c r="C40" s="6" t="s">
        <v>49</v>
      </c>
      <c r="D40" s="7" t="s">
        <v>9</v>
      </c>
      <c r="E40" s="15"/>
      <c r="F40" s="16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6">
        <v>14435.94</v>
      </c>
      <c r="F41" s="16">
        <f>'[1]Всего расходы'!$J$241</f>
        <v>27457.990440000001</v>
      </c>
      <c r="G41" s="8"/>
    </row>
    <row r="42" spans="2:7">
      <c r="B42" s="25" t="s">
        <v>73</v>
      </c>
      <c r="C42" s="12" t="s">
        <v>52</v>
      </c>
      <c r="D42" s="27" t="s">
        <v>54</v>
      </c>
      <c r="E42" s="39">
        <v>4830.5760000000082</v>
      </c>
      <c r="F42" s="39">
        <f>'[1]Всего расходы'!$J$246</f>
        <v>9634.9099999999744</v>
      </c>
      <c r="G42" s="31"/>
    </row>
    <row r="43" spans="2:7" ht="15.75" thickBot="1">
      <c r="B43" s="26"/>
      <c r="C43" s="6" t="s">
        <v>53</v>
      </c>
      <c r="D43" s="28"/>
      <c r="E43" s="40"/>
      <c r="F43" s="40"/>
      <c r="G43" s="32"/>
    </row>
    <row r="44" spans="2:7">
      <c r="B44" s="25" t="s">
        <v>79</v>
      </c>
      <c r="C44" s="12" t="s">
        <v>52</v>
      </c>
      <c r="D44" s="27" t="s">
        <v>9</v>
      </c>
      <c r="E44" s="29">
        <v>14435.94</v>
      </c>
      <c r="F44" s="29">
        <f>F41</f>
        <v>27457.990440000001</v>
      </c>
      <c r="G44" s="31"/>
    </row>
    <row r="45" spans="2:7" ht="51.75" thickBot="1">
      <c r="B45" s="26"/>
      <c r="C45" s="6" t="s">
        <v>55</v>
      </c>
      <c r="D45" s="28"/>
      <c r="E45" s="30"/>
      <c r="F45" s="30"/>
      <c r="G45" s="32"/>
    </row>
    <row r="46" spans="2:7" ht="64.5" thickBot="1">
      <c r="B46" s="5" t="s">
        <v>56</v>
      </c>
      <c r="C46" s="6" t="s">
        <v>57</v>
      </c>
      <c r="D46" s="7" t="s">
        <v>7</v>
      </c>
      <c r="E46" s="15" t="s">
        <v>7</v>
      </c>
      <c r="F46" s="15" t="s">
        <v>7</v>
      </c>
      <c r="G46" s="15"/>
    </row>
    <row r="47" spans="2:7" ht="26.25" thickBot="1">
      <c r="B47" s="5">
        <v>1</v>
      </c>
      <c r="C47" s="6" t="s">
        <v>132</v>
      </c>
      <c r="D47" s="7" t="s">
        <v>58</v>
      </c>
      <c r="E47" s="17">
        <v>415</v>
      </c>
      <c r="F47" s="17">
        <v>497</v>
      </c>
      <c r="G47" s="15"/>
    </row>
    <row r="48" spans="2:7" ht="26.25" thickBot="1">
      <c r="B48" s="5">
        <v>2</v>
      </c>
      <c r="C48" s="6" t="s">
        <v>59</v>
      </c>
      <c r="D48" s="7" t="s">
        <v>60</v>
      </c>
      <c r="E48" s="15" t="s">
        <v>135</v>
      </c>
      <c r="F48" s="22">
        <f>[2]прил1!$D$24</f>
        <v>83315</v>
      </c>
      <c r="G48" s="8"/>
    </row>
    <row r="49" spans="2:7" ht="26.25" thickBot="1">
      <c r="B49" s="13" t="s">
        <v>124</v>
      </c>
      <c r="C49" s="6" t="s">
        <v>129</v>
      </c>
      <c r="D49" s="7" t="s">
        <v>60</v>
      </c>
      <c r="E49" s="15" t="s">
        <v>135</v>
      </c>
      <c r="F49" s="17" t="s">
        <v>7</v>
      </c>
      <c r="G49" s="8"/>
    </row>
    <row r="50" spans="2:7" ht="26.25" thickBot="1">
      <c r="B50" s="13" t="s">
        <v>125</v>
      </c>
      <c r="C50" s="6" t="s">
        <v>130</v>
      </c>
      <c r="D50" s="7" t="s">
        <v>60</v>
      </c>
      <c r="E50" s="15" t="s">
        <v>135</v>
      </c>
      <c r="F50" s="17" t="s">
        <v>7</v>
      </c>
      <c r="G50" s="8"/>
    </row>
    <row r="51" spans="2:7" ht="26.25" thickBot="1">
      <c r="B51" s="13" t="s">
        <v>126</v>
      </c>
      <c r="C51" s="6" t="s">
        <v>131</v>
      </c>
      <c r="D51" s="7" t="s">
        <v>60</v>
      </c>
      <c r="E51" s="15" t="s">
        <v>135</v>
      </c>
      <c r="F51" s="22">
        <f>F48</f>
        <v>83315</v>
      </c>
      <c r="G51" s="8"/>
    </row>
    <row r="52" spans="2:7" ht="26.25" thickBot="1">
      <c r="B52" s="13" t="s">
        <v>127</v>
      </c>
      <c r="C52" s="6" t="s">
        <v>128</v>
      </c>
      <c r="D52" s="7" t="s">
        <v>60</v>
      </c>
      <c r="E52" s="15" t="s">
        <v>135</v>
      </c>
      <c r="F52" s="17" t="s">
        <v>7</v>
      </c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20">
        <v>1238.52</v>
      </c>
      <c r="F53" s="16">
        <v>1350.7644850000004</v>
      </c>
      <c r="G53" s="8"/>
    </row>
    <row r="54" spans="2:7" ht="39" thickBot="1">
      <c r="B54" s="13" t="s">
        <v>100</v>
      </c>
      <c r="C54" s="6" t="s">
        <v>104</v>
      </c>
      <c r="D54" s="7" t="s">
        <v>62</v>
      </c>
      <c r="E54" s="20">
        <v>0</v>
      </c>
      <c r="F54" s="16">
        <v>0</v>
      </c>
      <c r="G54" s="8"/>
    </row>
    <row r="55" spans="2:7" ht="39" thickBot="1">
      <c r="B55" s="13" t="s">
        <v>101</v>
      </c>
      <c r="C55" s="6" t="s">
        <v>105</v>
      </c>
      <c r="D55" s="7" t="s">
        <v>62</v>
      </c>
      <c r="E55" s="20">
        <v>94.26</v>
      </c>
      <c r="F55" s="16">
        <v>94.258499999999998</v>
      </c>
      <c r="G55" s="8"/>
    </row>
    <row r="56" spans="2:7" ht="39" thickBot="1">
      <c r="B56" s="13" t="s">
        <v>102</v>
      </c>
      <c r="C56" s="6" t="s">
        <v>106</v>
      </c>
      <c r="D56" s="7" t="s">
        <v>62</v>
      </c>
      <c r="E56" s="20">
        <v>1017.7</v>
      </c>
      <c r="F56" s="16">
        <v>1042.4240650000004</v>
      </c>
      <c r="G56" s="8"/>
    </row>
    <row r="57" spans="2:7" ht="39" thickBot="1">
      <c r="B57" s="13" t="s">
        <v>103</v>
      </c>
      <c r="C57" s="6" t="s">
        <v>107</v>
      </c>
      <c r="D57" s="7" t="s">
        <v>62</v>
      </c>
      <c r="E57" s="20">
        <v>126.56</v>
      </c>
      <c r="F57" s="16">
        <v>214.08192</v>
      </c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20">
        <v>7501.3</v>
      </c>
      <c r="F58" s="16">
        <v>7477.4000000000005</v>
      </c>
      <c r="G58" s="8"/>
    </row>
    <row r="59" spans="2:7" ht="26.25" thickBot="1">
      <c r="B59" s="13" t="s">
        <v>108</v>
      </c>
      <c r="C59" s="6" t="s">
        <v>113</v>
      </c>
      <c r="D59" s="7" t="s">
        <v>62</v>
      </c>
      <c r="E59" s="20">
        <v>0</v>
      </c>
      <c r="F59" s="16">
        <v>0</v>
      </c>
      <c r="G59" s="8"/>
    </row>
    <row r="60" spans="2:7" ht="26.25" thickBot="1">
      <c r="B60" s="13" t="s">
        <v>109</v>
      </c>
      <c r="C60" s="6" t="s">
        <v>114</v>
      </c>
      <c r="D60" s="7" t="s">
        <v>62</v>
      </c>
      <c r="E60" s="20">
        <v>1610.6</v>
      </c>
      <c r="F60" s="16">
        <v>1489</v>
      </c>
      <c r="G60" s="8"/>
    </row>
    <row r="61" spans="2:7" ht="26.25" thickBot="1">
      <c r="B61" s="13" t="s">
        <v>110</v>
      </c>
      <c r="C61" s="6" t="s">
        <v>115</v>
      </c>
      <c r="D61" s="7" t="s">
        <v>62</v>
      </c>
      <c r="E61" s="20">
        <v>5890.7</v>
      </c>
      <c r="F61" s="16">
        <v>5988.4000000000005</v>
      </c>
      <c r="G61" s="8"/>
    </row>
    <row r="62" spans="2:7" ht="26.25" thickBot="1">
      <c r="B62" s="13" t="s">
        <v>111</v>
      </c>
      <c r="C62" s="6" t="s">
        <v>112</v>
      </c>
      <c r="D62" s="7" t="s">
        <v>62</v>
      </c>
      <c r="E62" s="20">
        <v>0</v>
      </c>
      <c r="F62" s="16">
        <v>0</v>
      </c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20">
        <v>360.35</v>
      </c>
      <c r="F63" s="16">
        <v>399.83147571428583</v>
      </c>
      <c r="G63" s="8"/>
    </row>
    <row r="64" spans="2:7" ht="26.25" thickBot="1">
      <c r="B64" s="13" t="s">
        <v>120</v>
      </c>
      <c r="C64" s="6" t="s">
        <v>116</v>
      </c>
      <c r="D64" s="7" t="s">
        <v>65</v>
      </c>
      <c r="E64" s="20">
        <v>0</v>
      </c>
      <c r="F64" s="16">
        <v>0</v>
      </c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20">
        <v>20.059999999999999</v>
      </c>
      <c r="F65" s="16">
        <v>20.055</v>
      </c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20">
        <v>290.94</v>
      </c>
      <c r="F66" s="16">
        <v>298.0068757142858</v>
      </c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20">
        <v>49.35</v>
      </c>
      <c r="F67" s="16">
        <v>81.769599999999997</v>
      </c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9">
        <v>0.99930623005411401</v>
      </c>
      <c r="F68" s="23">
        <f>1-('[1]П 2.1'!$L$50+'[1]П 2.1'!$L$43)/F63</f>
        <v>0.98541885680814678</v>
      </c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5" t="s">
        <v>135</v>
      </c>
      <c r="F69" s="16">
        <f>[3]Лист1!$E$14*1000</f>
        <v>21246.732899999999</v>
      </c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5" t="s">
        <v>135</v>
      </c>
      <c r="F70" s="16">
        <v>0</v>
      </c>
      <c r="G70" s="8"/>
    </row>
    <row r="71" spans="2:7" ht="39" thickBot="1">
      <c r="B71" s="5">
        <v>8</v>
      </c>
      <c r="C71" s="6" t="s">
        <v>70</v>
      </c>
      <c r="D71" s="15" t="s">
        <v>67</v>
      </c>
      <c r="E71" s="15" t="s">
        <v>135</v>
      </c>
      <c r="F71" s="15" t="s">
        <v>135</v>
      </c>
      <c r="G71" s="15"/>
    </row>
    <row r="73" spans="2:7">
      <c r="B73" s="14" t="s">
        <v>94</v>
      </c>
    </row>
    <row r="74" spans="2:7" ht="60.75" customHeight="1">
      <c r="B74" s="24" t="s">
        <v>95</v>
      </c>
      <c r="C74" s="24"/>
      <c r="D74" s="24"/>
      <c r="E74" s="24"/>
      <c r="F74" s="24"/>
      <c r="G74" s="24"/>
    </row>
    <row r="75" spans="2:7" ht="30.75" customHeight="1">
      <c r="B75" s="24" t="s">
        <v>96</v>
      </c>
      <c r="C75" s="24"/>
      <c r="D75" s="24"/>
      <c r="E75" s="24"/>
      <c r="F75" s="24"/>
      <c r="G75" s="24"/>
    </row>
    <row r="76" spans="2:7" ht="36" customHeight="1">
      <c r="B76" s="24" t="s">
        <v>97</v>
      </c>
      <c r="C76" s="24"/>
      <c r="D76" s="24"/>
      <c r="E76" s="24"/>
      <c r="F76" s="24"/>
      <c r="G76" s="24"/>
    </row>
    <row r="77" spans="2:7" ht="34.5" customHeight="1">
      <c r="B77" s="24" t="s">
        <v>98</v>
      </c>
      <c r="C77" s="24"/>
      <c r="D77" s="24"/>
      <c r="E77" s="24"/>
      <c r="F77" s="24"/>
      <c r="G77" s="24"/>
    </row>
    <row r="78" spans="2:7" ht="30.75" customHeight="1">
      <c r="B78" s="24" t="s">
        <v>99</v>
      </c>
      <c r="C78" s="24"/>
      <c r="D78" s="24"/>
      <c r="E78" s="24"/>
      <c r="F78" s="24"/>
      <c r="G78" s="24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2023-03-23T12:20:27Z</dcterms:modified>
</cp:coreProperties>
</file>